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davila\Desktop\"/>
    </mc:Choice>
  </mc:AlternateContent>
  <bookViews>
    <workbookView xWindow="0" yWindow="0" windowWidth="28800" windowHeight="14820"/>
  </bookViews>
  <sheets>
    <sheet name="Instructions" sheetId="4" r:id="rId1"/>
    <sheet name="Problem 1" sheetId="5" r:id="rId2"/>
    <sheet name="Problem 2" sheetId="6" r:id="rId3"/>
  </sheets>
  <calcPr calcId="152511"/>
</workbook>
</file>

<file path=xl/calcChain.xml><?xml version="1.0" encoding="utf-8"?>
<calcChain xmlns="http://schemas.openxmlformats.org/spreadsheetml/2006/main">
  <c r="H25" i="6" l="1"/>
  <c r="G25" i="6"/>
  <c r="J25" i="6" s="1"/>
  <c r="J24" i="6"/>
  <c r="I24" i="6"/>
  <c r="I23" i="6"/>
  <c r="J22" i="6"/>
  <c r="I22" i="6"/>
  <c r="I21" i="6"/>
  <c r="H18" i="6"/>
  <c r="H26" i="6" s="1"/>
  <c r="G18" i="6"/>
  <c r="J18" i="6" s="1"/>
  <c r="J17" i="6"/>
  <c r="I17" i="6"/>
  <c r="J16" i="6"/>
  <c r="I16" i="6"/>
  <c r="J15" i="6"/>
  <c r="I15" i="6"/>
  <c r="J14" i="6"/>
  <c r="I14" i="6"/>
  <c r="I18" i="6" s="1"/>
  <c r="I11" i="6"/>
  <c r="B32" i="5"/>
  <c r="H26" i="5"/>
  <c r="H14" i="5"/>
  <c r="C8" i="5" s="1"/>
  <c r="E9" i="5"/>
  <c r="C7" i="5" l="1"/>
  <c r="I25" i="6"/>
  <c r="I26" i="6" s="1"/>
  <c r="G26" i="6"/>
  <c r="J26" i="6" s="1"/>
</calcChain>
</file>

<file path=xl/sharedStrings.xml><?xml version="1.0" encoding="utf-8"?>
<sst xmlns="http://schemas.openxmlformats.org/spreadsheetml/2006/main" count="145" uniqueCount="113">
  <si>
    <t>Problem 1</t>
  </si>
  <si>
    <t xml:space="preserve">The roofing company manufactures shingles.  </t>
  </si>
  <si>
    <t>Standard Cost Sheet per shingle</t>
  </si>
  <si>
    <t>Direct materials</t>
  </si>
  <si>
    <t>Asphalt</t>
  </si>
  <si>
    <t>pounds</t>
  </si>
  <si>
    <t>per pound</t>
  </si>
  <si>
    <t>Direct labor</t>
  </si>
  <si>
    <t>direct labor 
hour</t>
  </si>
  <si>
    <t>per hour</t>
  </si>
  <si>
    <r>
      <t xml:space="preserve">The following information is available regarding the company's </t>
    </r>
    <r>
      <rPr>
        <b/>
        <sz val="12"/>
        <rFont val="Arial"/>
        <family val="2"/>
      </rPr>
      <t xml:space="preserve">actual </t>
    </r>
    <r>
      <rPr>
        <sz val="12"/>
        <rFont val="Arial"/>
        <family val="2"/>
      </rPr>
      <t>operations for the period.</t>
    </r>
  </si>
  <si>
    <t>Shingles produced</t>
  </si>
  <si>
    <t>Materials purchased:</t>
  </si>
  <si>
    <t>Materials used</t>
  </si>
  <si>
    <t>hours</t>
  </si>
  <si>
    <t>Manufacturing overhead incurred:</t>
  </si>
  <si>
    <t>Variable</t>
  </si>
  <si>
    <t>VOH rate per direct labor hour</t>
  </si>
  <si>
    <t>Fixed</t>
  </si>
  <si>
    <t>Grading Rubric</t>
  </si>
  <si>
    <t xml:space="preserve">Each Variance calculation worth </t>
  </si>
  <si>
    <t>pts.</t>
  </si>
  <si>
    <t>Each U or F designation</t>
  </si>
  <si>
    <t>pt. each for variance</t>
  </si>
  <si>
    <t>Comments</t>
  </si>
  <si>
    <t xml:space="preserve">Total pts. Possible </t>
  </si>
  <si>
    <t>Required:  Make sure you do not forget to label the variances U or F.  You need to show your work either by cell reference or showing your calculation to the side.</t>
  </si>
  <si>
    <t xml:space="preserve">1.  Calculate the direct materials price and quantity variance.  </t>
  </si>
  <si>
    <t>Direct-material purchase price variance should be based on material purchased, since you want to isolate the variance as soon as possible.  See bottom page 418</t>
  </si>
  <si>
    <t>Direct-material Quantity variance should be based on materials used, since this is monitoring the production efficiency.  See top of page 418.</t>
  </si>
  <si>
    <t xml:space="preserve">Direct-material purchase price variance </t>
  </si>
  <si>
    <t xml:space="preserve">Direct Material Quantity variance </t>
  </si>
  <si>
    <t>2.  Calculate the direct labor rate and efficiency variances.</t>
  </si>
  <si>
    <t>Labor rate variance</t>
  </si>
  <si>
    <t>Labor Efficiency variance</t>
  </si>
  <si>
    <t>5.  Pick out the two variances that you computed above that you think should be further investigated.  Explain why you picked these 2 variances and what might be the possible cause of the variances.</t>
  </si>
  <si>
    <t>Required:</t>
  </si>
  <si>
    <r>
      <t xml:space="preserve">Name:  </t>
    </r>
    <r>
      <rPr>
        <b/>
        <sz val="12"/>
        <color indexed="10"/>
        <rFont val="Arial"/>
        <family val="2"/>
      </rPr>
      <t>Type your name here</t>
    </r>
  </si>
  <si>
    <t>Save you file using your first initial, last name, and name of project.</t>
  </si>
  <si>
    <t>Project 5 worth 15 pts.</t>
  </si>
  <si>
    <t>Problem 2</t>
  </si>
  <si>
    <t>Please use this workbook as your exam template and prepare your solution on the specific problem worksheet.</t>
  </si>
  <si>
    <t>On the questions that I ask for comments and explanations, I expect more than a one sentence response.  You need to make sure your response is answering my question.</t>
  </si>
  <si>
    <t xml:space="preserve">Problem 1 worth 8.5 pts and covers material from chapters 10 and 11.  </t>
  </si>
  <si>
    <t>Problem 2 Worth 6.5 pts. And covers Chapter 11 material</t>
  </si>
  <si>
    <t xml:space="preserve">Submit one excel file containing your solution to this assignment. </t>
  </si>
  <si>
    <t>You must show your work to earn any credit, so just typing in the answer will not be acceptable and you will not earn credit.</t>
  </si>
  <si>
    <t>Save your file using the first initial and last name and the assignment name.</t>
  </si>
  <si>
    <t>Remember it is your responsibility to take the time to verify that your file has uploaded correctly.  If there are problems, please contact me immediately.</t>
  </si>
  <si>
    <t xml:space="preserve">Referencing cells or typing out your calculations are acceptable methods of showing your work.  </t>
  </si>
  <si>
    <t xml:space="preserve">There are 2 problems, which are set up on separate worksheets within this workbook.  </t>
  </si>
  <si>
    <t>Worth 8.5 pts.</t>
  </si>
  <si>
    <t xml:space="preserve">Please make sure you review chapter 10 and 11,  and my demonstration from chapter 10. </t>
  </si>
  <si>
    <t>Variable Manufacturing overhead</t>
  </si>
  <si>
    <t>Fixed Manufacturing overhead</t>
  </si>
  <si>
    <t xml:space="preserve"> </t>
  </si>
  <si>
    <t>Total standard cost per shingle</t>
  </si>
  <si>
    <t xml:space="preserve">Budgeted fixed manufacturing overhead for the period is </t>
  </si>
  <si>
    <t>Budgeted units to be produced</t>
  </si>
  <si>
    <t>Units</t>
  </si>
  <si>
    <r>
      <t xml:space="preserve">Standard fixed manufacturing overhead based on </t>
    </r>
    <r>
      <rPr>
        <b/>
        <sz val="12"/>
        <rFont val="Arial"/>
        <family val="2"/>
      </rPr>
      <t>expected</t>
    </r>
    <r>
      <rPr>
        <sz val="12"/>
        <rFont val="Arial"/>
        <family val="2"/>
      </rPr>
      <t xml:space="preserve"> capacity of  </t>
    </r>
  </si>
  <si>
    <t>direct labor hours</t>
  </si>
  <si>
    <t>8.5 pts.</t>
  </si>
  <si>
    <t>3.  Variable manufacturing overhead spending and efficiency variances.</t>
  </si>
  <si>
    <t>Variable overhead spending variance</t>
  </si>
  <si>
    <t>Variable overhead efficiency variance</t>
  </si>
  <si>
    <t>4.  Fixed manufacturing overhead budget and volume variances.</t>
  </si>
  <si>
    <t>Fixed Manufacturing overhead budget variance</t>
  </si>
  <si>
    <t>Fixed overhead volume variance</t>
  </si>
  <si>
    <t>Worth 6.5 pts.</t>
  </si>
  <si>
    <t>A small local blood bank has been trying to support the needs of the community, and has processed over</t>
  </si>
  <si>
    <t>20% more blood than had been originally planned for the month.  The following is a cost control report.</t>
  </si>
  <si>
    <t>Blood Bank</t>
  </si>
  <si>
    <t>Cost control report</t>
  </si>
  <si>
    <t>For the Month ended April 20XX</t>
  </si>
  <si>
    <t>Actual</t>
  </si>
  <si>
    <t>Budget</t>
  </si>
  <si>
    <t>Variance</t>
  </si>
  <si>
    <t>Liters of blood collected</t>
  </si>
  <si>
    <t>Variable Costs:</t>
  </si>
  <si>
    <t>Medical Supplies</t>
  </si>
  <si>
    <t>Lab Tests</t>
  </si>
  <si>
    <t>Refreshment for Donors</t>
  </si>
  <si>
    <t>Administrative supplies</t>
  </si>
  <si>
    <t>Total variable costs</t>
  </si>
  <si>
    <t>Fixed Costs</t>
  </si>
  <si>
    <t>Staff Salaries</t>
  </si>
  <si>
    <t>Equipment Depreciation</t>
  </si>
  <si>
    <t>Rent</t>
  </si>
  <si>
    <t>Insurance</t>
  </si>
  <si>
    <t>Total Fixed Costs</t>
  </si>
  <si>
    <t>Total Cost</t>
  </si>
  <si>
    <t>The managing director of the blood bank was very unhappy with this report, claiming that his costs were higher</t>
  </si>
  <si>
    <t>than expected due to the emergencies in the community.  The managing director has heard that you just finished a</t>
  </si>
  <si>
    <t>course that discussed flexible budgets.  He has asked you to assist him in developing a flexible budget that</t>
  </si>
  <si>
    <t xml:space="preserve">will show his superiors that he has controlled costs in most areas.  </t>
  </si>
  <si>
    <t>Grading Rubric:</t>
  </si>
  <si>
    <t>Each number in revised cost control report</t>
  </si>
  <si>
    <t>pt. each</t>
  </si>
  <si>
    <t>U or F variance designation</t>
  </si>
  <si>
    <t>Comments each for #2 and #3</t>
  </si>
  <si>
    <t xml:space="preserve">Total points possible </t>
  </si>
  <si>
    <t>Hint: Review the narrated PowerPoint for chapter 11</t>
  </si>
  <si>
    <t xml:space="preserve">1.  Prepare a new cost control report for April using the flexible performance approach. </t>
  </si>
  <si>
    <t>The variable and fixed cost labeling has been set correctly, so do not change this around.</t>
  </si>
  <si>
    <t>2.  Comment on how you developed this revised report and what it means.</t>
  </si>
  <si>
    <t>3.  Do you think any of the variances in the report you prepared should be investigated?  Why?</t>
  </si>
  <si>
    <t xml:space="preserve">Solution: You need to show your work either by cell reference or showing your calculation to the side. Also, make sure designate the Variance U or F. </t>
  </si>
  <si>
    <t>Revised Cost control report</t>
  </si>
  <si>
    <t>U or F</t>
  </si>
  <si>
    <t>2.  Comment on how you developed this revised report and what it means.  You must explicitly explain how you computed the numbers in the revised cost control report.</t>
  </si>
  <si>
    <t>3.  Do you think any of the variances in the report you prepared should be investigated?  Why?  Do not answer that no variances should be investigated, since the Blood Bank is concerned with safety issues that might be impacted by changes in cost.</t>
  </si>
  <si>
    <t xml:space="preserve">Upload to project 5 link.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</si>
</sst>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s>
  <fonts count="12" x14ac:knownFonts="1">
    <font>
      <sz val="11"/>
      <color theme="1"/>
      <name val="Calibri"/>
      <family val="2"/>
      <scheme val="minor"/>
    </font>
    <font>
      <sz val="11"/>
      <color theme="1"/>
      <name val="Calibri"/>
      <family val="2"/>
      <scheme val="minor"/>
    </font>
    <font>
      <sz val="12"/>
      <name val="Arial"/>
      <family val="2"/>
    </font>
    <font>
      <b/>
      <sz val="12"/>
      <name val="Arial"/>
      <family val="2"/>
    </font>
    <font>
      <b/>
      <sz val="12"/>
      <color indexed="10"/>
      <name val="Arial"/>
      <family val="2"/>
    </font>
    <font>
      <sz val="12"/>
      <color rgb="FFFF0000"/>
      <name val="Arial"/>
      <family val="2"/>
    </font>
    <font>
      <sz val="10"/>
      <name val="Arial"/>
      <family val="2"/>
    </font>
    <font>
      <b/>
      <sz val="12"/>
      <color theme="1"/>
      <name val="Arial"/>
      <family val="2"/>
    </font>
    <font>
      <sz val="12"/>
      <color theme="1"/>
      <name val="Arial"/>
      <family val="2"/>
    </font>
    <font>
      <b/>
      <sz val="12"/>
      <color rgb="FF000000"/>
      <name val="Arial"/>
      <family val="2"/>
    </font>
    <font>
      <b/>
      <sz val="12"/>
      <color rgb="FFFF0000"/>
      <name val="Arial"/>
      <family val="2"/>
    </font>
    <font>
      <sz val="12"/>
      <color indexed="10"/>
      <name val="Arial"/>
      <family val="2"/>
    </font>
  </fonts>
  <fills count="2">
    <fill>
      <patternFill patternType="none"/>
    </fill>
    <fill>
      <patternFill patternType="gray125"/>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6">
    <xf numFmtId="0" fontId="0" fillId="0" borderId="0"/>
    <xf numFmtId="0" fontId="2" fillId="0" borderId="0"/>
    <xf numFmtId="43" fontId="1" fillId="0" borderId="0" applyFont="0" applyFill="0" applyBorder="0" applyAlignment="0" applyProtection="0"/>
    <xf numFmtId="44" fontId="1" fillId="0" borderId="0" applyFont="0" applyFill="0" applyBorder="0" applyAlignment="0" applyProtection="0"/>
    <xf numFmtId="0" fontId="6" fillId="0" borderId="0"/>
    <xf numFmtId="0" fontId="2" fillId="0" borderId="0"/>
  </cellStyleXfs>
  <cellXfs count="54">
    <xf numFmtId="0" fontId="0" fillId="0" borderId="0" xfId="0"/>
    <xf numFmtId="0" fontId="3" fillId="0" borderId="0" xfId="1" applyFont="1"/>
    <xf numFmtId="0" fontId="2" fillId="0" borderId="0" xfId="1" applyFont="1"/>
    <xf numFmtId="8" fontId="2" fillId="0" borderId="0" xfId="1" applyNumberFormat="1" applyFont="1"/>
    <xf numFmtId="8" fontId="2" fillId="0" borderId="0" xfId="1" applyNumberFormat="1" applyFont="1" applyBorder="1"/>
    <xf numFmtId="0" fontId="2" fillId="0" borderId="0" xfId="1" applyFont="1" applyAlignment="1">
      <alignment wrapText="1"/>
    </xf>
    <xf numFmtId="6" fontId="2" fillId="0" borderId="0" xfId="1" applyNumberFormat="1" applyFont="1"/>
    <xf numFmtId="0" fontId="2" fillId="0" borderId="0" xfId="1" applyFont="1" applyBorder="1"/>
    <xf numFmtId="3" fontId="2" fillId="0" borderId="0" xfId="1" applyNumberFormat="1" applyFont="1"/>
    <xf numFmtId="8" fontId="2" fillId="0" borderId="0" xfId="1" applyNumberFormat="1" applyFont="1" applyFill="1"/>
    <xf numFmtId="0" fontId="2" fillId="0" borderId="0" xfId="1" applyFont="1" applyFill="1"/>
    <xf numFmtId="0" fontId="3" fillId="0" borderId="1" xfId="1" applyFont="1" applyBorder="1"/>
    <xf numFmtId="0" fontId="2" fillId="0" borderId="2" xfId="1" applyFont="1" applyBorder="1"/>
    <xf numFmtId="0" fontId="2" fillId="0" borderId="3" xfId="1" applyFont="1" applyBorder="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0" fontId="2" fillId="0" borderId="8" xfId="1" applyFont="1" applyBorder="1"/>
    <xf numFmtId="0" fontId="2" fillId="0" borderId="9" xfId="1" applyFont="1" applyBorder="1"/>
    <xf numFmtId="0" fontId="4" fillId="0" borderId="0" xfId="1" applyFont="1"/>
    <xf numFmtId="38" fontId="2" fillId="0" borderId="0" xfId="1" applyNumberFormat="1" applyFont="1"/>
    <xf numFmtId="0" fontId="5" fillId="0" borderId="0" xfId="1" applyFont="1"/>
    <xf numFmtId="0" fontId="7" fillId="0" borderId="0" xfId="4" applyFont="1"/>
    <xf numFmtId="0" fontId="8" fillId="0" borderId="0" xfId="4" applyFont="1"/>
    <xf numFmtId="0" fontId="3" fillId="0" borderId="0" xfId="4" applyFont="1"/>
    <xf numFmtId="0" fontId="2" fillId="0" borderId="0" xfId="5" applyFont="1"/>
    <xf numFmtId="0" fontId="8" fillId="0" borderId="0" xfId="0" applyFont="1"/>
    <xf numFmtId="0" fontId="2" fillId="0" borderId="0" xfId="4" applyFont="1" applyAlignment="1">
      <alignment horizontal="center"/>
    </xf>
    <xf numFmtId="0" fontId="2" fillId="0" borderId="0" xfId="4" applyFont="1"/>
    <xf numFmtId="0" fontId="9" fillId="0" borderId="0" xfId="4" applyFont="1"/>
    <xf numFmtId="0" fontId="2" fillId="0" borderId="0" xfId="4" applyFont="1" applyAlignment="1">
      <alignment horizontal="left"/>
    </xf>
    <xf numFmtId="0" fontId="3" fillId="0" borderId="0" xfId="4" applyFont="1" applyAlignment="1">
      <alignment horizontal="center"/>
    </xf>
    <xf numFmtId="0" fontId="10" fillId="0" borderId="0" xfId="4" applyFont="1"/>
    <xf numFmtId="0" fontId="2" fillId="0" borderId="0" xfId="1" applyFont="1" applyAlignment="1">
      <alignment horizontal="right"/>
    </xf>
    <xf numFmtId="6" fontId="2" fillId="0" borderId="0" xfId="1" applyNumberFormat="1" applyFont="1" applyAlignment="1">
      <alignment horizontal="right"/>
    </xf>
    <xf numFmtId="8" fontId="2" fillId="0" borderId="0" xfId="1" applyNumberFormat="1" applyFont="1" applyBorder="1" applyAlignment="1">
      <alignment horizontal="right"/>
    </xf>
    <xf numFmtId="0" fontId="2" fillId="0" borderId="10" xfId="4" applyFont="1" applyBorder="1"/>
    <xf numFmtId="0" fontId="3" fillId="0" borderId="10" xfId="4" applyFont="1" applyBorder="1"/>
    <xf numFmtId="0" fontId="2" fillId="0" borderId="11" xfId="4" applyFont="1" applyBorder="1"/>
    <xf numFmtId="42" fontId="2" fillId="0" borderId="0" xfId="4" applyNumberFormat="1" applyFont="1"/>
    <xf numFmtId="41" fontId="2" fillId="0" borderId="0" xfId="4" applyNumberFormat="1" applyFont="1"/>
    <xf numFmtId="41" fontId="2" fillId="0" borderId="12" xfId="4" applyNumberFormat="1" applyFont="1" applyBorder="1"/>
    <xf numFmtId="41" fontId="2" fillId="0" borderId="6" xfId="4" applyNumberFormat="1" applyFont="1" applyBorder="1"/>
    <xf numFmtId="0" fontId="2" fillId="0" borderId="13" xfId="1" applyFont="1" applyBorder="1"/>
    <xf numFmtId="0" fontId="2" fillId="0" borderId="14" xfId="1" applyFont="1" applyBorder="1"/>
    <xf numFmtId="0" fontId="3" fillId="0" borderId="7" xfId="1" applyFont="1" applyBorder="1"/>
    <xf numFmtId="0" fontId="3" fillId="0" borderId="8" xfId="1" applyFont="1" applyBorder="1"/>
    <xf numFmtId="0" fontId="2" fillId="0" borderId="15" xfId="1" applyFont="1" applyBorder="1"/>
    <xf numFmtId="0" fontId="10" fillId="0" borderId="0" xfId="5" applyFont="1"/>
    <xf numFmtId="0" fontId="5" fillId="0" borderId="0" xfId="4" applyFont="1"/>
    <xf numFmtId="0" fontId="3" fillId="0" borderId="0" xfId="1" applyFont="1" applyAlignment="1">
      <alignment horizontal="center"/>
    </xf>
    <xf numFmtId="0" fontId="2" fillId="0" borderId="0" xfId="4" applyFont="1" applyAlignment="1">
      <alignment horizontal="center"/>
    </xf>
    <xf numFmtId="0" fontId="11" fillId="0" borderId="0" xfId="4" applyFont="1" applyAlignment="1">
      <alignment horizontal="center"/>
    </xf>
  </cellXfs>
  <cellStyles count="6">
    <cellStyle name="Comma 2" xfId="2"/>
    <cellStyle name="Currency 2" xfId="3"/>
    <cellStyle name="Normal" xfId="0" builtinId="0"/>
    <cellStyle name="Normal 2" xfId="4"/>
    <cellStyle name="Normal_solTakehomeexam2" xfId="1"/>
    <cellStyle name="Normal_takehome2003winter2solution"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workbookViewId="0"/>
  </sheetViews>
  <sheetFormatPr defaultRowHeight="15" x14ac:dyDescent="0.2"/>
  <cols>
    <col min="1" max="1" width="9.140625" style="27"/>
    <col min="2" max="2" width="17.42578125" style="27" customWidth="1"/>
    <col min="3" max="3" width="16.85546875" style="27" customWidth="1"/>
    <col min="4" max="16384" width="9.140625" style="27"/>
  </cols>
  <sheetData>
    <row r="1" spans="1:17" ht="15.75" x14ac:dyDescent="0.25">
      <c r="A1" s="23" t="s">
        <v>37</v>
      </c>
      <c r="B1" s="24"/>
      <c r="C1" s="24"/>
      <c r="D1" s="24"/>
      <c r="E1" s="24"/>
      <c r="F1" s="24"/>
      <c r="G1" s="26"/>
      <c r="H1" s="26"/>
      <c r="I1" s="26"/>
      <c r="J1" s="26"/>
      <c r="K1" s="26"/>
    </row>
    <row r="2" spans="1:17" ht="15.75" x14ac:dyDescent="0.25">
      <c r="A2" s="25" t="s">
        <v>39</v>
      </c>
      <c r="B2" s="24"/>
      <c r="C2" s="24" t="s">
        <v>38</v>
      </c>
      <c r="D2" s="24"/>
      <c r="E2" s="24"/>
      <c r="F2" s="24"/>
      <c r="G2" s="26"/>
      <c r="H2" s="26"/>
      <c r="I2" s="26"/>
      <c r="J2" s="26"/>
      <c r="K2" s="26"/>
    </row>
    <row r="3" spans="1:17" x14ac:dyDescent="0.2">
      <c r="A3" s="24" t="s">
        <v>112</v>
      </c>
      <c r="B3" s="24"/>
      <c r="C3" s="24"/>
      <c r="D3" s="24"/>
      <c r="E3" s="24"/>
      <c r="F3" s="24"/>
      <c r="G3" s="26"/>
      <c r="H3" s="26"/>
      <c r="I3" s="26"/>
      <c r="J3" s="26"/>
      <c r="K3" s="26"/>
    </row>
    <row r="4" spans="1:17" ht="15.75" x14ac:dyDescent="0.25">
      <c r="A4" s="25" t="s">
        <v>50</v>
      </c>
      <c r="B4" s="28"/>
      <c r="C4" s="28"/>
      <c r="D4" s="29"/>
      <c r="E4" s="29"/>
      <c r="F4" s="29"/>
      <c r="G4" s="29"/>
      <c r="H4" s="29"/>
      <c r="I4" s="29"/>
      <c r="J4" s="29"/>
      <c r="K4" s="29"/>
      <c r="L4" s="28"/>
      <c r="M4" s="28"/>
      <c r="N4" s="28"/>
      <c r="O4" s="28"/>
      <c r="P4" s="28"/>
      <c r="Q4" s="28"/>
    </row>
    <row r="5" spans="1:17" x14ac:dyDescent="0.2">
      <c r="A5" s="29" t="s">
        <v>41</v>
      </c>
      <c r="B5" s="28"/>
      <c r="C5" s="28"/>
      <c r="D5" s="29"/>
      <c r="E5" s="29"/>
      <c r="F5" s="29"/>
      <c r="G5" s="29"/>
      <c r="H5" s="29"/>
      <c r="I5" s="29"/>
      <c r="J5" s="29"/>
      <c r="K5" s="29"/>
      <c r="L5" s="29"/>
      <c r="M5" s="29"/>
      <c r="N5" s="29"/>
      <c r="O5" s="29"/>
      <c r="P5" s="29"/>
      <c r="Q5" s="29"/>
    </row>
    <row r="6" spans="1:17" ht="15.75" x14ac:dyDescent="0.25">
      <c r="A6" s="29" t="s">
        <v>42</v>
      </c>
      <c r="B6" s="28"/>
      <c r="C6" s="28"/>
      <c r="D6" s="28"/>
      <c r="E6" s="28"/>
      <c r="F6" s="28"/>
      <c r="G6" s="30"/>
      <c r="H6" s="25"/>
      <c r="I6" s="28"/>
      <c r="J6" s="28"/>
      <c r="K6" s="28"/>
      <c r="L6" s="28"/>
      <c r="M6" s="28"/>
      <c r="N6" s="28"/>
      <c r="O6" s="28"/>
      <c r="P6" s="28"/>
      <c r="Q6" s="28"/>
    </row>
    <row r="7" spans="1:17" ht="15.75" x14ac:dyDescent="0.25">
      <c r="A7" s="25" t="s">
        <v>43</v>
      </c>
      <c r="B7" s="25"/>
      <c r="C7" s="25"/>
      <c r="D7" s="25"/>
      <c r="E7" s="25"/>
      <c r="F7" s="25"/>
      <c r="G7" s="28"/>
      <c r="H7" s="28"/>
      <c r="I7" s="28"/>
      <c r="J7" s="28"/>
      <c r="K7" s="28"/>
      <c r="L7" s="28"/>
      <c r="M7" s="28"/>
      <c r="N7" s="28"/>
      <c r="O7" s="28"/>
      <c r="P7" s="28"/>
      <c r="Q7" s="28"/>
    </row>
    <row r="8" spans="1:17" ht="15.75" x14ac:dyDescent="0.25">
      <c r="A8" s="25" t="s">
        <v>44</v>
      </c>
      <c r="B8" s="28"/>
      <c r="C8" s="28"/>
      <c r="D8" s="28"/>
      <c r="E8" s="28"/>
      <c r="F8" s="28"/>
      <c r="G8" s="29"/>
      <c r="H8" s="29"/>
      <c r="I8" s="29"/>
      <c r="J8" s="29"/>
      <c r="K8" s="29"/>
      <c r="L8" s="29"/>
      <c r="M8" s="29"/>
      <c r="N8" s="29"/>
      <c r="O8" s="29"/>
      <c r="P8" s="29"/>
      <c r="Q8" s="29"/>
    </row>
    <row r="9" spans="1:17" x14ac:dyDescent="0.2">
      <c r="A9" s="29"/>
      <c r="B9" s="31"/>
      <c r="C9" s="28"/>
      <c r="D9" s="29"/>
      <c r="E9" s="29"/>
      <c r="F9" s="29"/>
      <c r="G9" s="29"/>
      <c r="H9" s="29"/>
      <c r="I9" s="29"/>
      <c r="J9" s="29"/>
      <c r="K9" s="29"/>
      <c r="L9" s="28"/>
      <c r="M9" s="28"/>
      <c r="N9" s="28"/>
      <c r="O9" s="28"/>
      <c r="P9" s="28"/>
      <c r="Q9" s="28"/>
    </row>
    <row r="10" spans="1:17" x14ac:dyDescent="0.2">
      <c r="A10" s="29" t="s">
        <v>45</v>
      </c>
      <c r="B10" s="29"/>
      <c r="C10" s="28"/>
      <c r="D10" s="29"/>
      <c r="E10" s="29"/>
      <c r="F10" s="29"/>
      <c r="G10" s="29"/>
      <c r="H10" s="29"/>
      <c r="I10" s="29"/>
      <c r="J10" s="29"/>
      <c r="K10" s="29"/>
      <c r="L10" s="29"/>
      <c r="M10" s="29"/>
      <c r="N10" s="29"/>
      <c r="O10" s="28"/>
      <c r="P10" s="28"/>
      <c r="Q10" s="28"/>
    </row>
    <row r="11" spans="1:17" ht="15.75" x14ac:dyDescent="0.25">
      <c r="A11" s="25" t="s">
        <v>46</v>
      </c>
      <c r="B11" s="25"/>
      <c r="C11" s="32"/>
      <c r="D11" s="25"/>
      <c r="E11" s="25"/>
      <c r="F11" s="25"/>
      <c r="G11" s="25"/>
      <c r="H11" s="25"/>
      <c r="I11" s="25"/>
      <c r="J11" s="25"/>
      <c r="K11" s="25"/>
      <c r="L11" s="25"/>
      <c r="M11" s="25"/>
      <c r="N11" s="25"/>
      <c r="O11" s="32"/>
      <c r="P11" s="32"/>
      <c r="Q11" s="32"/>
    </row>
    <row r="12" spans="1:17" x14ac:dyDescent="0.2">
      <c r="A12" s="29" t="s">
        <v>49</v>
      </c>
      <c r="B12" s="28"/>
      <c r="C12" s="28"/>
      <c r="D12" s="29"/>
      <c r="E12" s="29"/>
      <c r="F12" s="29"/>
      <c r="G12" s="29"/>
      <c r="H12" s="29"/>
      <c r="I12" s="29"/>
      <c r="J12" s="29"/>
      <c r="K12" s="29"/>
      <c r="L12" s="28"/>
      <c r="M12" s="28"/>
      <c r="N12" s="28"/>
      <c r="O12" s="28"/>
      <c r="P12" s="28"/>
      <c r="Q12" s="28"/>
    </row>
    <row r="13" spans="1:17" x14ac:dyDescent="0.2">
      <c r="A13" s="29" t="s">
        <v>47</v>
      </c>
      <c r="B13" s="28"/>
      <c r="C13" s="28"/>
      <c r="D13" s="29"/>
      <c r="E13" s="29"/>
      <c r="F13" s="29"/>
      <c r="G13" s="29"/>
      <c r="H13" s="29"/>
      <c r="I13" s="29"/>
      <c r="J13" s="29"/>
      <c r="K13" s="29"/>
      <c r="L13" s="28"/>
      <c r="M13" s="28"/>
      <c r="N13" s="28"/>
      <c r="O13" s="29"/>
      <c r="P13" s="29"/>
      <c r="Q13" s="29"/>
    </row>
    <row r="14" spans="1:17" ht="15.75" x14ac:dyDescent="0.25">
      <c r="A14" s="33" t="s">
        <v>48</v>
      </c>
      <c r="B14" s="28"/>
      <c r="C14" s="28"/>
      <c r="D14" s="29"/>
      <c r="E14" s="29"/>
      <c r="F14" s="29"/>
      <c r="G14" s="29"/>
      <c r="H14" s="29"/>
      <c r="I14" s="29"/>
      <c r="J14" s="29"/>
      <c r="K14" s="29"/>
      <c r="L14" s="28"/>
      <c r="M14" s="28"/>
      <c r="N14" s="28"/>
      <c r="O14" s="28"/>
      <c r="P14" s="28"/>
      <c r="Q14" s="28"/>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5"/>
  <sheetViews>
    <sheetView workbookViewId="0"/>
  </sheetViews>
  <sheetFormatPr defaultColWidth="11.42578125" defaultRowHeight="15" x14ac:dyDescent="0.2"/>
  <cols>
    <col min="1" max="1" width="38.140625" style="2" customWidth="1"/>
    <col min="2" max="2" width="11.42578125" style="2" customWidth="1"/>
    <col min="3" max="3" width="19.5703125" style="2" customWidth="1"/>
    <col min="4" max="4" width="13" style="2" customWidth="1"/>
    <col min="5" max="5" width="8.7109375" style="2" customWidth="1"/>
    <col min="6" max="6" width="11.42578125" style="2" customWidth="1"/>
    <col min="7" max="7" width="9.5703125" style="2" customWidth="1"/>
    <col min="8" max="8" width="15.140625" style="2" customWidth="1"/>
    <col min="9" max="16384" width="11.42578125" style="2"/>
  </cols>
  <sheetData>
    <row r="1" spans="1:9" ht="15.75" x14ac:dyDescent="0.25">
      <c r="A1" s="1" t="s">
        <v>0</v>
      </c>
      <c r="B1" s="2" t="s">
        <v>51</v>
      </c>
      <c r="D1" s="2" t="s">
        <v>52</v>
      </c>
    </row>
    <row r="3" spans="1:9" x14ac:dyDescent="0.2">
      <c r="A3" s="2" t="s">
        <v>1</v>
      </c>
    </row>
    <row r="4" spans="1:9" ht="15.75" x14ac:dyDescent="0.25">
      <c r="A4" s="51" t="s">
        <v>2</v>
      </c>
      <c r="B4" s="51"/>
      <c r="C4" s="51"/>
      <c r="D4" s="51"/>
      <c r="E4" s="51"/>
      <c r="F4" s="51"/>
      <c r="G4" s="51"/>
    </row>
    <row r="6" spans="1:9" x14ac:dyDescent="0.2">
      <c r="A6" s="2" t="s">
        <v>3</v>
      </c>
      <c r="B6" s="2" t="s">
        <v>4</v>
      </c>
      <c r="C6" s="2">
        <v>1.5</v>
      </c>
      <c r="D6" s="2" t="s">
        <v>5</v>
      </c>
      <c r="E6" s="3">
        <v>7.0000000000000007E-2</v>
      </c>
      <c r="F6" s="2" t="s">
        <v>6</v>
      </c>
      <c r="H6" s="4"/>
    </row>
    <row r="7" spans="1:9" ht="30.75" customHeight="1" x14ac:dyDescent="0.2">
      <c r="A7" s="2" t="s">
        <v>7</v>
      </c>
      <c r="C7" s="2">
        <f>$H$14/$H$13</f>
        <v>0.01</v>
      </c>
      <c r="D7" s="5" t="s">
        <v>8</v>
      </c>
      <c r="E7" s="6">
        <v>10</v>
      </c>
      <c r="F7" s="2" t="s">
        <v>9</v>
      </c>
      <c r="H7" s="4"/>
    </row>
    <row r="8" spans="1:9" ht="30" x14ac:dyDescent="0.2">
      <c r="A8" s="2" t="s">
        <v>53</v>
      </c>
      <c r="C8" s="2">
        <f>$H$14/$H$13</f>
        <v>0.01</v>
      </c>
      <c r="D8" s="5" t="s">
        <v>8</v>
      </c>
      <c r="E8" s="6">
        <v>2</v>
      </c>
      <c r="F8" s="2" t="s">
        <v>9</v>
      </c>
      <c r="H8" s="4"/>
    </row>
    <row r="9" spans="1:9" ht="30" x14ac:dyDescent="0.2">
      <c r="A9" s="2" t="s">
        <v>54</v>
      </c>
      <c r="C9" s="34">
        <v>0.01</v>
      </c>
      <c r="D9" s="5" t="s">
        <v>8</v>
      </c>
      <c r="E9" s="35">
        <f>H12/H14</f>
        <v>10</v>
      </c>
      <c r="F9" s="2" t="s">
        <v>9</v>
      </c>
      <c r="H9" s="36"/>
    </row>
    <row r="10" spans="1:9" x14ac:dyDescent="0.2">
      <c r="A10" s="2" t="s">
        <v>55</v>
      </c>
      <c r="B10" s="2" t="s">
        <v>56</v>
      </c>
      <c r="H10" s="4"/>
    </row>
    <row r="11" spans="1:9" x14ac:dyDescent="0.2">
      <c r="H11" s="7"/>
    </row>
    <row r="12" spans="1:9" x14ac:dyDescent="0.2">
      <c r="A12" s="2" t="s">
        <v>57</v>
      </c>
      <c r="H12" s="6">
        <v>60000</v>
      </c>
    </row>
    <row r="13" spans="1:9" x14ac:dyDescent="0.2">
      <c r="A13" s="2" t="s">
        <v>58</v>
      </c>
      <c r="H13" s="8">
        <v>600000</v>
      </c>
      <c r="I13" s="2" t="s">
        <v>59</v>
      </c>
    </row>
    <row r="14" spans="1:9" ht="15.75" x14ac:dyDescent="0.25">
      <c r="A14" s="2" t="s">
        <v>60</v>
      </c>
      <c r="H14" s="2">
        <f>H13*C9</f>
        <v>6000</v>
      </c>
      <c r="I14" s="2" t="s">
        <v>61</v>
      </c>
    </row>
    <row r="16" spans="1:9" ht="15.75" x14ac:dyDescent="0.25">
      <c r="B16" s="2" t="s">
        <v>10</v>
      </c>
    </row>
    <row r="18" spans="1:9" x14ac:dyDescent="0.2">
      <c r="B18" s="2" t="s">
        <v>11</v>
      </c>
      <c r="H18" s="8">
        <v>530000</v>
      </c>
    </row>
    <row r="19" spans="1:9" x14ac:dyDescent="0.2">
      <c r="B19" s="2" t="s">
        <v>12</v>
      </c>
    </row>
    <row r="20" spans="1:9" x14ac:dyDescent="0.2">
      <c r="C20" s="2" t="s">
        <v>4</v>
      </c>
      <c r="F20" s="8">
        <v>760000</v>
      </c>
      <c r="G20" s="2" t="s">
        <v>5</v>
      </c>
      <c r="H20" s="3">
        <v>0.08</v>
      </c>
      <c r="I20" s="2" t="s">
        <v>6</v>
      </c>
    </row>
    <row r="21" spans="1:9" x14ac:dyDescent="0.2">
      <c r="B21" s="2" t="s">
        <v>13</v>
      </c>
    </row>
    <row r="22" spans="1:9" x14ac:dyDescent="0.2">
      <c r="C22" s="2" t="s">
        <v>4</v>
      </c>
      <c r="F22" s="8">
        <v>750000</v>
      </c>
      <c r="G22" s="2" t="s">
        <v>5</v>
      </c>
    </row>
    <row r="23" spans="1:9" x14ac:dyDescent="0.2">
      <c r="B23" s="2" t="s">
        <v>7</v>
      </c>
      <c r="F23" s="8">
        <v>5000</v>
      </c>
      <c r="G23" s="2" t="s">
        <v>14</v>
      </c>
      <c r="H23" s="9">
        <v>11</v>
      </c>
      <c r="I23" s="10" t="s">
        <v>9</v>
      </c>
    </row>
    <row r="24" spans="1:9" x14ac:dyDescent="0.2">
      <c r="F24" s="8"/>
    </row>
    <row r="25" spans="1:9" x14ac:dyDescent="0.2">
      <c r="B25" s="2" t="s">
        <v>15</v>
      </c>
    </row>
    <row r="26" spans="1:9" x14ac:dyDescent="0.2">
      <c r="C26" s="2" t="s">
        <v>16</v>
      </c>
      <c r="H26" s="6">
        <f>H27*F23</f>
        <v>11050</v>
      </c>
    </row>
    <row r="27" spans="1:9" x14ac:dyDescent="0.2">
      <c r="H27" s="9">
        <v>2.21</v>
      </c>
      <c r="I27" s="10" t="s">
        <v>17</v>
      </c>
    </row>
    <row r="28" spans="1:9" ht="15.75" thickBot="1" x14ac:dyDescent="0.25">
      <c r="C28" s="2" t="s">
        <v>18</v>
      </c>
      <c r="H28" s="6">
        <v>59000</v>
      </c>
    </row>
    <row r="29" spans="1:9" ht="15.75" x14ac:dyDescent="0.25">
      <c r="A29" s="11" t="s">
        <v>19</v>
      </c>
      <c r="B29" s="12"/>
      <c r="C29" s="13"/>
      <c r="H29" s="6"/>
    </row>
    <row r="30" spans="1:9" x14ac:dyDescent="0.2">
      <c r="A30" s="14" t="s">
        <v>20</v>
      </c>
      <c r="B30" s="7">
        <v>0.75</v>
      </c>
      <c r="C30" s="15" t="s">
        <v>21</v>
      </c>
      <c r="H30" s="6"/>
    </row>
    <row r="31" spans="1:9" x14ac:dyDescent="0.2">
      <c r="A31" s="14" t="s">
        <v>22</v>
      </c>
      <c r="B31" s="7">
        <v>0.25</v>
      </c>
      <c r="C31" s="15" t="s">
        <v>21</v>
      </c>
      <c r="H31" s="6"/>
    </row>
    <row r="32" spans="1:9" ht="15.75" thickBot="1" x14ac:dyDescent="0.25">
      <c r="A32" s="14"/>
      <c r="B32" s="16">
        <f>SUM(B30:B31)</f>
        <v>1</v>
      </c>
      <c r="C32" s="15" t="s">
        <v>23</v>
      </c>
      <c r="H32" s="6"/>
    </row>
    <row r="33" spans="1:8" ht="15.75" thickTop="1" x14ac:dyDescent="0.2">
      <c r="A33" s="14" t="s">
        <v>24</v>
      </c>
      <c r="B33" s="7">
        <v>0.5</v>
      </c>
      <c r="C33" s="15"/>
      <c r="H33" s="6"/>
    </row>
    <row r="34" spans="1:8" ht="15.75" thickBot="1" x14ac:dyDescent="0.25">
      <c r="A34" s="17" t="s">
        <v>25</v>
      </c>
      <c r="B34" s="18" t="s">
        <v>62</v>
      </c>
      <c r="C34" s="19"/>
    </row>
    <row r="35" spans="1:8" ht="15.75" x14ac:dyDescent="0.25">
      <c r="A35" s="1" t="s">
        <v>26</v>
      </c>
      <c r="B35" s="20"/>
    </row>
    <row r="36" spans="1:8" x14ac:dyDescent="0.2">
      <c r="A36" s="2" t="s">
        <v>27</v>
      </c>
    </row>
    <row r="37" spans="1:8" x14ac:dyDescent="0.2">
      <c r="A37" s="2" t="s">
        <v>28</v>
      </c>
    </row>
    <row r="38" spans="1:8" x14ac:dyDescent="0.2">
      <c r="A38" s="2" t="s">
        <v>29</v>
      </c>
    </row>
    <row r="39" spans="1:8" x14ac:dyDescent="0.2">
      <c r="A39" s="2" t="s">
        <v>30</v>
      </c>
      <c r="C39" s="21"/>
    </row>
    <row r="40" spans="1:8" x14ac:dyDescent="0.2">
      <c r="A40" s="2" t="s">
        <v>31</v>
      </c>
      <c r="C40" s="21"/>
    </row>
    <row r="41" spans="1:8" x14ac:dyDescent="0.2">
      <c r="A41" s="2" t="s">
        <v>32</v>
      </c>
    </row>
    <row r="42" spans="1:8" x14ac:dyDescent="0.2">
      <c r="A42" s="2" t="s">
        <v>33</v>
      </c>
      <c r="C42" s="21"/>
    </row>
    <row r="43" spans="1:8" x14ac:dyDescent="0.2">
      <c r="A43" s="2" t="s">
        <v>34</v>
      </c>
      <c r="C43" s="6"/>
    </row>
    <row r="44" spans="1:8" x14ac:dyDescent="0.2">
      <c r="A44" s="2" t="s">
        <v>63</v>
      </c>
    </row>
    <row r="45" spans="1:8" x14ac:dyDescent="0.2">
      <c r="A45" s="2" t="s">
        <v>64</v>
      </c>
      <c r="C45" s="6"/>
    </row>
    <row r="46" spans="1:8" x14ac:dyDescent="0.2">
      <c r="A46" s="2" t="s">
        <v>65</v>
      </c>
      <c r="C46" s="6"/>
    </row>
    <row r="47" spans="1:8" x14ac:dyDescent="0.2">
      <c r="A47" s="2" t="s">
        <v>66</v>
      </c>
    </row>
    <row r="48" spans="1:8" x14ac:dyDescent="0.2">
      <c r="A48" s="2" t="s">
        <v>67</v>
      </c>
      <c r="C48" s="6"/>
    </row>
    <row r="49" spans="1:3" x14ac:dyDescent="0.2">
      <c r="A49" s="2" t="s">
        <v>68</v>
      </c>
      <c r="C49" s="6"/>
    </row>
    <row r="50" spans="1:3" x14ac:dyDescent="0.2">
      <c r="A50" s="2" t="s">
        <v>35</v>
      </c>
    </row>
    <row r="51" spans="1:3" x14ac:dyDescent="0.2">
      <c r="A51" s="22"/>
    </row>
    <row r="52" spans="1:3" x14ac:dyDescent="0.2">
      <c r="A52" s="22"/>
    </row>
    <row r="53" spans="1:3" x14ac:dyDescent="0.2">
      <c r="A53" s="22"/>
    </row>
    <row r="54" spans="1:3" x14ac:dyDescent="0.2">
      <c r="A54" s="22"/>
    </row>
    <row r="55" spans="1:3" x14ac:dyDescent="0.2">
      <c r="A55" s="22"/>
    </row>
  </sheetData>
  <mergeCells count="1">
    <mergeCell ref="A4:G4"/>
  </mergeCells>
  <pageMargins left="0.75" right="0.75" top="1" bottom="1" header="0.5" footer="0.5"/>
  <pageSetup scale="54" orientation="landscape" horizont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4"/>
  <sheetViews>
    <sheetView workbookViewId="0"/>
  </sheetViews>
  <sheetFormatPr defaultRowHeight="15" x14ac:dyDescent="0.2"/>
  <cols>
    <col min="1" max="1" width="13.28515625" style="29" customWidth="1"/>
    <col min="2" max="2" width="31.85546875" style="29" customWidth="1"/>
    <col min="3" max="3" width="9.28515625" style="29" bestFit="1" customWidth="1"/>
    <col min="4" max="6" width="9.140625" style="29"/>
    <col min="7" max="8" width="11" style="29" bestFit="1" customWidth="1"/>
    <col min="9" max="9" width="12" style="29" customWidth="1"/>
    <col min="10" max="12" width="9.140625" style="29"/>
    <col min="13" max="13" width="22.28515625" style="29" customWidth="1"/>
    <col min="14" max="16384" width="9.140625" style="29"/>
  </cols>
  <sheetData>
    <row r="1" spans="1:10" ht="15.75" x14ac:dyDescent="0.25">
      <c r="A1" s="25" t="s">
        <v>40</v>
      </c>
      <c r="B1" s="25" t="s">
        <v>69</v>
      </c>
    </row>
    <row r="2" spans="1:10" x14ac:dyDescent="0.2">
      <c r="A2" s="29" t="s">
        <v>70</v>
      </c>
    </row>
    <row r="3" spans="1:10" x14ac:dyDescent="0.2">
      <c r="A3" s="29" t="s">
        <v>71</v>
      </c>
    </row>
    <row r="5" spans="1:10" x14ac:dyDescent="0.2">
      <c r="A5" s="52" t="s">
        <v>72</v>
      </c>
      <c r="B5" s="52"/>
      <c r="C5" s="52"/>
      <c r="D5" s="52"/>
      <c r="E5" s="52"/>
      <c r="F5" s="52"/>
      <c r="G5" s="52"/>
      <c r="H5" s="52"/>
      <c r="I5" s="52"/>
      <c r="J5" s="52"/>
    </row>
    <row r="6" spans="1:10" x14ac:dyDescent="0.2">
      <c r="A6" s="52" t="s">
        <v>73</v>
      </c>
      <c r="B6" s="52"/>
      <c r="C6" s="52"/>
      <c r="D6" s="52"/>
      <c r="E6" s="52"/>
      <c r="F6" s="52"/>
      <c r="G6" s="52"/>
      <c r="H6" s="52"/>
      <c r="I6" s="52"/>
      <c r="J6" s="52"/>
    </row>
    <row r="7" spans="1:10" x14ac:dyDescent="0.2">
      <c r="A7" s="52" t="s">
        <v>74</v>
      </c>
      <c r="B7" s="52"/>
      <c r="C7" s="52"/>
      <c r="D7" s="52"/>
      <c r="E7" s="52"/>
      <c r="F7" s="52"/>
      <c r="G7" s="52"/>
      <c r="H7" s="52"/>
      <c r="I7" s="52"/>
      <c r="J7" s="52"/>
    </row>
    <row r="9" spans="1:10" ht="15.75" x14ac:dyDescent="0.25">
      <c r="A9" s="37"/>
      <c r="B9" s="37"/>
      <c r="C9" s="37"/>
      <c r="D9" s="37"/>
      <c r="E9" s="37"/>
      <c r="F9" s="37"/>
      <c r="G9" s="38" t="s">
        <v>75</v>
      </c>
      <c r="H9" s="38" t="s">
        <v>76</v>
      </c>
      <c r="I9" s="38" t="s">
        <v>77</v>
      </c>
      <c r="J9" s="37"/>
    </row>
    <row r="11" spans="1:10" ht="15.75" thickBot="1" x14ac:dyDescent="0.25">
      <c r="A11" s="29" t="s">
        <v>78</v>
      </c>
      <c r="G11" s="39">
        <v>600</v>
      </c>
      <c r="H11" s="39">
        <v>500</v>
      </c>
      <c r="I11" s="39">
        <f>G11-H11</f>
        <v>100</v>
      </c>
    </row>
    <row r="12" spans="1:10" ht="15.75" thickTop="1" x14ac:dyDescent="0.2"/>
    <row r="13" spans="1:10" x14ac:dyDescent="0.2">
      <c r="A13" s="29" t="s">
        <v>79</v>
      </c>
    </row>
    <row r="14" spans="1:10" x14ac:dyDescent="0.2">
      <c r="B14" s="29" t="s">
        <v>80</v>
      </c>
      <c r="G14" s="40">
        <v>9000</v>
      </c>
      <c r="H14" s="40">
        <v>8000</v>
      </c>
      <c r="I14" s="40">
        <f>G14-H14</f>
        <v>1000</v>
      </c>
      <c r="J14" s="29" t="str">
        <f>IF(G14&gt;H14,"U","F")</f>
        <v>U</v>
      </c>
    </row>
    <row r="15" spans="1:10" x14ac:dyDescent="0.2">
      <c r="B15" s="29" t="s">
        <v>81</v>
      </c>
      <c r="G15" s="41">
        <v>6800</v>
      </c>
      <c r="H15" s="41">
        <v>6000</v>
      </c>
      <c r="I15" s="41">
        <f>G15-H15</f>
        <v>800</v>
      </c>
      <c r="J15" s="29" t="str">
        <f>IF(G15&gt;H15,"U","F")</f>
        <v>U</v>
      </c>
    </row>
    <row r="16" spans="1:10" x14ac:dyDescent="0.2">
      <c r="B16" s="29" t="s">
        <v>82</v>
      </c>
      <c r="G16" s="41">
        <v>1200</v>
      </c>
      <c r="H16" s="41">
        <v>900</v>
      </c>
      <c r="I16" s="41">
        <f>G16-H16</f>
        <v>300</v>
      </c>
      <c r="J16" s="29" t="str">
        <f>IF(G16&gt;H16,"U","F")</f>
        <v>U</v>
      </c>
    </row>
    <row r="17" spans="1:10" x14ac:dyDescent="0.2">
      <c r="B17" s="29" t="s">
        <v>83</v>
      </c>
      <c r="G17" s="41">
        <v>500</v>
      </c>
      <c r="H17" s="41">
        <v>375</v>
      </c>
      <c r="I17" s="41">
        <f>G17-H17</f>
        <v>125</v>
      </c>
      <c r="J17" s="29" t="str">
        <f>IF(G17&gt;H17,"U","F")</f>
        <v>U</v>
      </c>
    </row>
    <row r="18" spans="1:10" x14ac:dyDescent="0.2">
      <c r="C18" s="29" t="s">
        <v>84</v>
      </c>
      <c r="G18" s="42">
        <f>SUM(G14:G17)</f>
        <v>17500</v>
      </c>
      <c r="H18" s="42">
        <f>SUM(H14:H17)</f>
        <v>15275</v>
      </c>
      <c r="I18" s="42">
        <f>SUM(I14:I17)</f>
        <v>2225</v>
      </c>
      <c r="J18" s="29" t="str">
        <f>IF(G18&gt;H18,"U","F")</f>
        <v>U</v>
      </c>
    </row>
    <row r="20" spans="1:10" x14ac:dyDescent="0.2">
      <c r="A20" s="29" t="s">
        <v>85</v>
      </c>
    </row>
    <row r="21" spans="1:10" x14ac:dyDescent="0.2">
      <c r="B21" s="29" t="s">
        <v>86</v>
      </c>
      <c r="G21" s="40">
        <v>10000</v>
      </c>
      <c r="H21" s="40">
        <v>10000</v>
      </c>
      <c r="I21" s="29">
        <f>G21-H21</f>
        <v>0</v>
      </c>
    </row>
    <row r="22" spans="1:10" x14ac:dyDescent="0.2">
      <c r="B22" s="29" t="s">
        <v>87</v>
      </c>
      <c r="G22" s="41">
        <v>2800</v>
      </c>
      <c r="H22" s="41">
        <v>2775</v>
      </c>
      <c r="I22" s="29">
        <f>G22-H22</f>
        <v>25</v>
      </c>
      <c r="J22" s="29" t="str">
        <f>IF(G22&gt;H22,"U","F")</f>
        <v>U</v>
      </c>
    </row>
    <row r="23" spans="1:10" x14ac:dyDescent="0.2">
      <c r="B23" s="29" t="s">
        <v>88</v>
      </c>
      <c r="G23" s="41">
        <v>1000</v>
      </c>
      <c r="H23" s="41">
        <v>1000</v>
      </c>
      <c r="I23" s="29">
        <f>G23-H23</f>
        <v>0</v>
      </c>
    </row>
    <row r="24" spans="1:10" x14ac:dyDescent="0.2">
      <c r="B24" s="29" t="s">
        <v>89</v>
      </c>
      <c r="G24" s="41">
        <v>550</v>
      </c>
      <c r="H24" s="41">
        <v>530</v>
      </c>
      <c r="I24" s="29">
        <f>G24-H24</f>
        <v>20</v>
      </c>
      <c r="J24" s="29" t="str">
        <f>IF(G24&gt;H24,"U","F")</f>
        <v>U</v>
      </c>
    </row>
    <row r="25" spans="1:10" x14ac:dyDescent="0.2">
      <c r="C25" s="29" t="s">
        <v>90</v>
      </c>
      <c r="G25" s="42">
        <f>SUM(G21:G24)</f>
        <v>14350</v>
      </c>
      <c r="H25" s="42">
        <f>SUM(H21:H24)</f>
        <v>14305</v>
      </c>
      <c r="I25" s="42">
        <f>SUM(I21:I24)</f>
        <v>45</v>
      </c>
      <c r="J25" s="29" t="str">
        <f>IF(G25&gt;H25,"U","F")</f>
        <v>U</v>
      </c>
    </row>
    <row r="26" spans="1:10" ht="15.75" thickBot="1" x14ac:dyDescent="0.25">
      <c r="B26" s="29" t="s">
        <v>91</v>
      </c>
      <c r="G26" s="43">
        <f>G18+G25</f>
        <v>31850</v>
      </c>
      <c r="H26" s="43">
        <f>H18+H25</f>
        <v>29580</v>
      </c>
      <c r="I26" s="43">
        <f>I18+I25</f>
        <v>2270</v>
      </c>
      <c r="J26" s="29" t="str">
        <f>IF(G26&gt;H26,"U","F")</f>
        <v>U</v>
      </c>
    </row>
    <row r="27" spans="1:10" ht="15.75" thickTop="1" x14ac:dyDescent="0.2"/>
    <row r="29" spans="1:10" x14ac:dyDescent="0.2">
      <c r="A29" s="29" t="s">
        <v>92</v>
      </c>
    </row>
    <row r="30" spans="1:10" x14ac:dyDescent="0.2">
      <c r="A30" s="29" t="s">
        <v>93</v>
      </c>
    </row>
    <row r="31" spans="1:10" x14ac:dyDescent="0.2">
      <c r="A31" s="29" t="s">
        <v>94</v>
      </c>
    </row>
    <row r="32" spans="1:10" ht="15.75" thickBot="1" x14ac:dyDescent="0.25">
      <c r="A32" s="29" t="s">
        <v>95</v>
      </c>
    </row>
    <row r="33" spans="1:12" ht="15.75" x14ac:dyDescent="0.25">
      <c r="A33" s="11" t="s">
        <v>96</v>
      </c>
      <c r="B33" s="12"/>
      <c r="C33" s="12"/>
      <c r="D33" s="44"/>
    </row>
    <row r="34" spans="1:12" x14ac:dyDescent="0.2">
      <c r="A34" s="14" t="s">
        <v>97</v>
      </c>
      <c r="B34" s="7"/>
      <c r="C34" s="7">
        <v>0.2</v>
      </c>
      <c r="D34" s="45" t="s">
        <v>98</v>
      </c>
    </row>
    <row r="35" spans="1:12" x14ac:dyDescent="0.2">
      <c r="A35" s="14" t="s">
        <v>99</v>
      </c>
      <c r="B35" s="7"/>
      <c r="C35" s="7">
        <v>0.25</v>
      </c>
      <c r="D35" s="45" t="s">
        <v>98</v>
      </c>
    </row>
    <row r="36" spans="1:12" x14ac:dyDescent="0.2">
      <c r="A36" s="14" t="s">
        <v>100</v>
      </c>
      <c r="B36" s="7"/>
      <c r="C36" s="7">
        <v>0.5</v>
      </c>
      <c r="D36" s="45"/>
    </row>
    <row r="37" spans="1:12" x14ac:dyDescent="0.2">
      <c r="A37" s="14"/>
      <c r="B37" s="7"/>
      <c r="C37" s="7"/>
      <c r="D37" s="45"/>
    </row>
    <row r="38" spans="1:12" ht="16.5" thickBot="1" x14ac:dyDescent="0.3">
      <c r="A38" s="46" t="s">
        <v>101</v>
      </c>
      <c r="B38" s="47"/>
      <c r="C38" s="47">
        <v>6.5</v>
      </c>
      <c r="D38" s="48"/>
    </row>
    <row r="39" spans="1:12" ht="15.75" x14ac:dyDescent="0.25">
      <c r="A39" s="25" t="s">
        <v>36</v>
      </c>
      <c r="B39" s="33" t="s">
        <v>102</v>
      </c>
      <c r="D39" s="26"/>
      <c r="E39" s="26"/>
      <c r="F39" s="26"/>
      <c r="G39" s="26"/>
      <c r="H39" s="26"/>
      <c r="I39" s="26"/>
      <c r="J39" s="26"/>
      <c r="K39" s="26"/>
      <c r="L39" s="26"/>
    </row>
    <row r="40" spans="1:12" x14ac:dyDescent="0.2">
      <c r="A40" s="29" t="s">
        <v>103</v>
      </c>
    </row>
    <row r="41" spans="1:12" x14ac:dyDescent="0.2">
      <c r="A41" s="29" t="s">
        <v>104</v>
      </c>
    </row>
    <row r="42" spans="1:12" x14ac:dyDescent="0.2">
      <c r="A42" s="29" t="s">
        <v>105</v>
      </c>
    </row>
    <row r="43" spans="1:12" x14ac:dyDescent="0.2">
      <c r="A43" s="29" t="s">
        <v>106</v>
      </c>
    </row>
    <row r="44" spans="1:12" ht="15.75" x14ac:dyDescent="0.25">
      <c r="A44" s="49" t="s">
        <v>107</v>
      </c>
    </row>
    <row r="45" spans="1:12" x14ac:dyDescent="0.2">
      <c r="A45" s="52" t="s">
        <v>72</v>
      </c>
      <c r="B45" s="52"/>
      <c r="C45" s="52"/>
      <c r="D45" s="52"/>
      <c r="E45" s="52"/>
      <c r="F45" s="52"/>
      <c r="G45" s="52"/>
      <c r="H45" s="52"/>
      <c r="I45" s="52"/>
      <c r="J45" s="52"/>
    </row>
    <row r="46" spans="1:12" x14ac:dyDescent="0.2">
      <c r="A46" s="53" t="s">
        <v>108</v>
      </c>
      <c r="B46" s="53"/>
      <c r="C46" s="53"/>
      <c r="D46" s="53"/>
      <c r="E46" s="53"/>
      <c r="F46" s="53"/>
      <c r="G46" s="53"/>
      <c r="H46" s="53"/>
      <c r="I46" s="53"/>
      <c r="J46" s="53"/>
    </row>
    <row r="47" spans="1:12" x14ac:dyDescent="0.2">
      <c r="A47" s="52" t="s">
        <v>74</v>
      </c>
      <c r="B47" s="52"/>
      <c r="C47" s="52"/>
      <c r="D47" s="52"/>
      <c r="E47" s="52"/>
      <c r="F47" s="52"/>
      <c r="G47" s="52"/>
      <c r="H47" s="52"/>
      <c r="I47" s="52"/>
      <c r="J47" s="52"/>
    </row>
    <row r="49" spans="1:10" ht="15.75" x14ac:dyDescent="0.25">
      <c r="A49" s="37"/>
      <c r="B49" s="37"/>
      <c r="C49" s="37"/>
      <c r="D49" s="37"/>
      <c r="E49" s="37"/>
      <c r="F49" s="37"/>
      <c r="G49" s="38" t="s">
        <v>75</v>
      </c>
      <c r="H49" s="38" t="s">
        <v>76</v>
      </c>
      <c r="I49" s="38" t="s">
        <v>77</v>
      </c>
      <c r="J49" s="37" t="s">
        <v>109</v>
      </c>
    </row>
    <row r="51" spans="1:10" ht="15.75" thickBot="1" x14ac:dyDescent="0.25">
      <c r="A51" s="29" t="s">
        <v>78</v>
      </c>
      <c r="G51" s="39"/>
      <c r="H51" s="39"/>
      <c r="I51" s="39"/>
    </row>
    <row r="52" spans="1:10" ht="15.75" thickTop="1" x14ac:dyDescent="0.2"/>
    <row r="53" spans="1:10" x14ac:dyDescent="0.2">
      <c r="A53" s="29" t="s">
        <v>79</v>
      </c>
    </row>
    <row r="54" spans="1:10" x14ac:dyDescent="0.2">
      <c r="B54" s="29" t="s">
        <v>80</v>
      </c>
      <c r="G54" s="40"/>
      <c r="H54" s="40"/>
      <c r="I54" s="40"/>
    </row>
    <row r="55" spans="1:10" x14ac:dyDescent="0.2">
      <c r="B55" s="29" t="s">
        <v>81</v>
      </c>
      <c r="G55" s="40"/>
      <c r="H55" s="41"/>
      <c r="I55" s="41"/>
    </row>
    <row r="56" spans="1:10" x14ac:dyDescent="0.2">
      <c r="B56" s="29" t="s">
        <v>82</v>
      </c>
      <c r="G56" s="40"/>
      <c r="H56" s="41"/>
      <c r="I56" s="41"/>
    </row>
    <row r="57" spans="1:10" x14ac:dyDescent="0.2">
      <c r="B57" s="29" t="s">
        <v>83</v>
      </c>
      <c r="G57" s="40"/>
      <c r="H57" s="41"/>
      <c r="I57" s="41"/>
    </row>
    <row r="58" spans="1:10" x14ac:dyDescent="0.2">
      <c r="C58" s="29" t="s">
        <v>84</v>
      </c>
      <c r="G58" s="42"/>
      <c r="H58" s="42"/>
      <c r="I58" s="42"/>
    </row>
    <row r="60" spans="1:10" x14ac:dyDescent="0.2">
      <c r="A60" s="29" t="s">
        <v>85</v>
      </c>
    </row>
    <row r="61" spans="1:10" x14ac:dyDescent="0.2">
      <c r="B61" s="29" t="s">
        <v>86</v>
      </c>
      <c r="G61" s="40"/>
      <c r="H61" s="40"/>
    </row>
    <row r="62" spans="1:10" x14ac:dyDescent="0.2">
      <c r="B62" s="29" t="s">
        <v>87</v>
      </c>
      <c r="G62" s="41"/>
      <c r="H62" s="41"/>
    </row>
    <row r="63" spans="1:10" x14ac:dyDescent="0.2">
      <c r="B63" s="29" t="s">
        <v>88</v>
      </c>
      <c r="G63" s="41"/>
      <c r="H63" s="41"/>
    </row>
    <row r="64" spans="1:10" x14ac:dyDescent="0.2">
      <c r="B64" s="29" t="s">
        <v>89</v>
      </c>
      <c r="G64" s="41"/>
      <c r="H64" s="41"/>
    </row>
    <row r="65" spans="1:9" x14ac:dyDescent="0.2">
      <c r="C65" s="29" t="s">
        <v>90</v>
      </c>
      <c r="G65" s="42"/>
      <c r="H65" s="42"/>
      <c r="I65" s="42"/>
    </row>
    <row r="66" spans="1:9" ht="15.75" thickBot="1" x14ac:dyDescent="0.25">
      <c r="B66" s="29" t="s">
        <v>91</v>
      </c>
      <c r="G66" s="43"/>
      <c r="H66" s="43"/>
      <c r="I66" s="43"/>
    </row>
    <row r="67" spans="1:9" ht="16.5" thickTop="1" x14ac:dyDescent="0.25">
      <c r="A67" s="25" t="s">
        <v>110</v>
      </c>
    </row>
    <row r="68" spans="1:9" x14ac:dyDescent="0.2">
      <c r="B68" s="50"/>
    </row>
    <row r="69" spans="1:9" x14ac:dyDescent="0.2">
      <c r="B69" s="50"/>
    </row>
    <row r="71" spans="1:9" ht="15.75" x14ac:dyDescent="0.25">
      <c r="A71" s="25" t="s">
        <v>111</v>
      </c>
    </row>
    <row r="72" spans="1:9" x14ac:dyDescent="0.2">
      <c r="B72" s="50"/>
    </row>
    <row r="73" spans="1:9" x14ac:dyDescent="0.2">
      <c r="B73" s="50"/>
    </row>
    <row r="74" spans="1:9" x14ac:dyDescent="0.2">
      <c r="B74" s="50"/>
    </row>
  </sheetData>
  <mergeCells count="6">
    <mergeCell ref="A47:J47"/>
    <mergeCell ref="A5:J5"/>
    <mergeCell ref="A6:J6"/>
    <mergeCell ref="A7:J7"/>
    <mergeCell ref="A45:J45"/>
    <mergeCell ref="A46:J46"/>
  </mergeCells>
  <pageMargins left="0.75" right="0.75" top="1" bottom="1" header="0.5" footer="0.5"/>
  <pageSetup scale="42" orientation="landscape" horizont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Problem 1</vt:lpstr>
      <vt:lpstr>Problem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Nye</dc:creator>
  <cp:lastModifiedBy>Elizabeth Davila</cp:lastModifiedBy>
  <dcterms:created xsi:type="dcterms:W3CDTF">2016-05-20T19:50:45Z</dcterms:created>
  <dcterms:modified xsi:type="dcterms:W3CDTF">2017-07-19T16:12:34Z</dcterms:modified>
</cp:coreProperties>
</file>